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I NAM\2019_2020_Ke toan\Ke toan Excel_K12\"/>
    </mc:Choice>
  </mc:AlternateContent>
  <xr:revisionPtr revIDLastSave="0" documentId="13_ncr:1_{471988D9-F1F4-40B8-A260-763C4F278D10}" xr6:coauthVersionLast="44" xr6:coauthVersionMax="44" xr10:uidLastSave="{00000000-0000-0000-0000-000000000000}"/>
  <bookViews>
    <workbookView xWindow="-120" yWindow="-120" windowWidth="20730" windowHeight="11310" activeTab="2" xr2:uid="{3D03CEAF-A2A0-40CC-8FAA-2084E77EB828}"/>
  </bookViews>
  <sheets>
    <sheet name="Noi dung" sheetId="1" r:id="rId1"/>
    <sheet name="Kien thuc can co" sheetId="2" r:id="rId2"/>
    <sheet name="Nhap" sheetId="6" r:id="rId3"/>
    <sheet name="TK_TT200" sheetId="7" r:id="rId4"/>
    <sheet name="QLHTK" sheetId="3" r:id="rId5"/>
    <sheet name="N_X" sheetId="4" r:id="rId6"/>
    <sheet name="N_X_T" sheetId="5" r:id="rId7"/>
  </sheets>
  <definedNames>
    <definedName name="dc">QLHTK!$A$2</definedName>
    <definedName name="Ma_VT">N_X_T!$B$7:$B$11</definedName>
    <definedName name="Ten">QLHTK!$A$1</definedName>
    <definedName name="TH_VT">N_X_T!$B$7:$D$11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6" l="1"/>
  <c r="E8" i="6"/>
  <c r="E9" i="6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6" i="4"/>
  <c r="E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F6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7" i="4" l="1"/>
  <c r="A6" i="4"/>
  <c r="A8" i="5"/>
  <c r="A9" i="5" s="1"/>
  <c r="A10" i="5"/>
  <c r="A7" i="5"/>
  <c r="A2" i="5"/>
  <c r="A1" i="5"/>
  <c r="A2" i="4"/>
  <c r="A1" i="4"/>
  <c r="A11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 The Anh</author>
  </authors>
  <commentList>
    <comment ref="C3" authorId="0" shapeId="0" xr:uid="{5A436641-FF69-415F-96F1-BBF092B04E11}">
      <text>
        <r>
          <rPr>
            <b/>
            <sz val="16"/>
            <color indexed="81"/>
            <rFont val="Tahoma"/>
            <family val="2"/>
          </rPr>
          <t>Vùng chứa đối tượng tính tổng</t>
        </r>
      </text>
    </comment>
    <comment ref="E3" authorId="0" shapeId="0" xr:uid="{08AB8BDC-8043-45AE-A134-C5758F00E294}">
      <text>
        <r>
          <rPr>
            <b/>
            <sz val="14"/>
            <color indexed="81"/>
            <rFont val="Tahoma"/>
            <family val="2"/>
          </rPr>
          <t>Vùng tính tổng</t>
        </r>
      </text>
    </comment>
    <comment ref="D7" authorId="0" shapeId="0" xr:uid="{16E0A17D-BCA8-40BD-A397-9B8B1FEF6273}">
      <text>
        <r>
          <rPr>
            <b/>
            <sz val="14"/>
            <color indexed="81"/>
            <rFont val="Tahoma"/>
            <family val="2"/>
          </rPr>
          <t>Đối tượng tính tổng</t>
        </r>
      </text>
    </comment>
  </commentList>
</comments>
</file>

<file path=xl/sharedStrings.xml><?xml version="1.0" encoding="utf-8"?>
<sst xmlns="http://schemas.openxmlformats.org/spreadsheetml/2006/main" count="118" uniqueCount="99">
  <si>
    <t>NỘI DUNG THỰC HÀNH KẾ TOÁN</t>
  </si>
  <si>
    <t>Quản lý hàng tồn kho</t>
  </si>
  <si>
    <t>Bảng kê Nhập - Xuất hàng hóa</t>
  </si>
  <si>
    <t>Bảng tổng hợp Nhâp-Xuất-Tồn kho hàng hóa</t>
  </si>
  <si>
    <t>1.1</t>
  </si>
  <si>
    <t>1.2</t>
  </si>
  <si>
    <t>1.3</t>
  </si>
  <si>
    <t>Quản lý lao động tiền lương</t>
  </si>
  <si>
    <t>2.1</t>
  </si>
  <si>
    <t>Danh sách lao động (Hồ sơ nhân sự)</t>
  </si>
  <si>
    <t>2.2</t>
  </si>
  <si>
    <t>Bảng chấm công</t>
  </si>
  <si>
    <t>2.3</t>
  </si>
  <si>
    <t>Bảng thanh toán tiền lương và các khoản trích theo lương</t>
  </si>
  <si>
    <t>Lập hệ thống sổ kế toán</t>
  </si>
  <si>
    <t>3.1</t>
  </si>
  <si>
    <t>Lập Data (Nhật ký chung)</t>
  </si>
  <si>
    <t>3.2</t>
  </si>
  <si>
    <t>Lập sổ quỹ tiền mặt</t>
  </si>
  <si>
    <t>3.3</t>
  </si>
  <si>
    <t>3.4</t>
  </si>
  <si>
    <t>Lập Bảng cân đối phát sinh tài khoản</t>
  </si>
  <si>
    <t>Lập Bảng cân đối kế toán</t>
  </si>
  <si>
    <t>3.5</t>
  </si>
  <si>
    <t>Lập Báo cáo kết quả hoạt động kinh doanh</t>
  </si>
  <si>
    <t>3.6</t>
  </si>
  <si>
    <t>3.7</t>
  </si>
  <si>
    <t>Lập bảng phân bổ CCDC, Chi phí trả trước</t>
  </si>
  <si>
    <t>Lập bảng phân bổ khấu hao TSCĐ</t>
  </si>
  <si>
    <t>Một số cơ bản trong Excel</t>
  </si>
  <si>
    <t>Hàm If</t>
  </si>
  <si>
    <t>Hàm Vlookup</t>
  </si>
  <si>
    <t>Hàm left</t>
  </si>
  <si>
    <t>Sumif</t>
  </si>
  <si>
    <t>Max</t>
  </si>
  <si>
    <t>Mid</t>
  </si>
  <si>
    <t>=if(Nếu;thì;không thì)</t>
  </si>
  <si>
    <t>=Vlookup(Mẫu đối tượng;vùng tìm kiếm có cột đầu tiên chứa mẫu đối tượng;thứ tự cột của vùng tìm kiếm tính từ cột đầu tiên đến cột có dữ liệu của bảng;0)</t>
  </si>
  <si>
    <t>=Vlookup(Mẫu đối tượng;Vùng tìm kiếm;thứ tự cột;0)</t>
  </si>
  <si>
    <t>=Sumif(vùng ĐK có chứa đối tượng mẫu;đối tượng mẫu;vùng tính tổng)</t>
  </si>
  <si>
    <t>CÔNG TY CP ĐẠI NAM</t>
  </si>
  <si>
    <t>Số 1, phố Xốm, Hà Đông, Hà Nội</t>
  </si>
  <si>
    <r>
      <t xml:space="preserve">Lập phiếu Nhập - Xuất kho vật tư, hàng hóa </t>
    </r>
    <r>
      <rPr>
        <sz val="11"/>
        <color rgb="FF0000FF"/>
        <rFont val="Calibri"/>
        <family val="2"/>
        <scheme val="minor"/>
      </rPr>
      <t>(SV tự làm)</t>
    </r>
  </si>
  <si>
    <t>Nhập - Xuất</t>
  </si>
  <si>
    <t>Nhập - Xuất - Tồn</t>
  </si>
  <si>
    <t>BẢNG KÊ NHẬP - XUẤT KHO VẬT TƯ, HÀNG HÓA</t>
  </si>
  <si>
    <t>TT</t>
  </si>
  <si>
    <t>Tên vật tư, hàng hóa</t>
  </si>
  <si>
    <t>ĐVT</t>
  </si>
  <si>
    <t>Số lượng</t>
  </si>
  <si>
    <t>Đơn giá</t>
  </si>
  <si>
    <t>Thành tiền</t>
  </si>
  <si>
    <t>Chứng từ</t>
  </si>
  <si>
    <t>Số</t>
  </si>
  <si>
    <t>Ngày tháng</t>
  </si>
  <si>
    <t>Mã VT,HH</t>
  </si>
  <si>
    <t>BẢNG TỔNG HỢP NHẬP - XUẤT - TỒN KHO VẬT TƯ, HÀNG HÓA</t>
  </si>
  <si>
    <t>Mã VT, HH</t>
  </si>
  <si>
    <t>Tồn đầu kỳ</t>
  </si>
  <si>
    <t>Nhập trong kỳ</t>
  </si>
  <si>
    <t>Xuất trong kỳ</t>
  </si>
  <si>
    <t>Tồn cuối kỳ</t>
  </si>
  <si>
    <t>Tháng 9/2019</t>
  </si>
  <si>
    <t>Áo phông</t>
  </si>
  <si>
    <t>Cái</t>
  </si>
  <si>
    <t>Dép tổ ong</t>
  </si>
  <si>
    <t>Đôi</t>
  </si>
  <si>
    <t>Giầy thể thao</t>
  </si>
  <si>
    <t>Áo len</t>
  </si>
  <si>
    <t>Chiếc</t>
  </si>
  <si>
    <t>Tổng cộng</t>
  </si>
  <si>
    <t>156AoP</t>
  </si>
  <si>
    <t>156DepO</t>
  </si>
  <si>
    <t>156GiayTT</t>
  </si>
  <si>
    <t>156Aolen</t>
  </si>
  <si>
    <t>N01</t>
  </si>
  <si>
    <t>N02</t>
  </si>
  <si>
    <t>X01</t>
  </si>
  <si>
    <t>TRÍCH SỔ NHẬT KÝ CHUNG</t>
  </si>
  <si>
    <t>Tài khoản</t>
  </si>
  <si>
    <t>Nợ</t>
  </si>
  <si>
    <t>Có</t>
  </si>
  <si>
    <t>Số tiền</t>
  </si>
  <si>
    <t>Diễn giải</t>
  </si>
  <si>
    <r>
      <t xml:space="preserve">Xuất kho </t>
    </r>
    <r>
      <rPr>
        <u/>
        <sz val="11"/>
        <color rgb="FFFF0000"/>
        <rFont val="Calibri"/>
        <family val="2"/>
        <scheme val="minor"/>
      </rPr>
      <t>VL</t>
    </r>
    <r>
      <rPr>
        <sz val="11"/>
        <color theme="1"/>
        <rFont val="Calibri"/>
        <family val="2"/>
        <scheme val="minor"/>
      </rPr>
      <t xml:space="preserve"> dùng cho</t>
    </r>
    <r>
      <rPr>
        <u/>
        <sz val="11"/>
        <color rgb="FFFF0000"/>
        <rFont val="Calibri"/>
        <family val="2"/>
        <scheme val="minor"/>
      </rPr>
      <t xml:space="preserve"> SXSP</t>
    </r>
  </si>
  <si>
    <t>Tiền lương phải trả công nhân SX</t>
  </si>
  <si>
    <t>HỆ THỐNG TÀI KHOẢN THEO TT200</t>
  </si>
  <si>
    <t>Mã TK</t>
  </si>
  <si>
    <t>Tên TK</t>
  </si>
  <si>
    <t>111</t>
  </si>
  <si>
    <t>1111</t>
  </si>
  <si>
    <t>Tiền mặt</t>
  </si>
  <si>
    <t>Tiền mặt Việt Nam đồng</t>
  </si>
  <si>
    <t>1112</t>
  </si>
  <si>
    <r>
      <t xml:space="preserve">Trích </t>
    </r>
    <r>
      <rPr>
        <u/>
        <sz val="11"/>
        <color rgb="FFFF0000"/>
        <rFont val="Calibri"/>
        <family val="2"/>
        <scheme val="minor"/>
      </rPr>
      <t>khấu hao TSCĐ</t>
    </r>
    <r>
      <rPr>
        <sz val="11"/>
        <color theme="1"/>
        <rFont val="Calibri"/>
        <family val="2"/>
        <scheme val="minor"/>
      </rPr>
      <t xml:space="preserve"> dùng cho </t>
    </r>
    <r>
      <rPr>
        <u/>
        <sz val="11"/>
        <color rgb="FFFF0000"/>
        <rFont val="Calibri"/>
        <family val="2"/>
        <scheme val="minor"/>
      </rPr>
      <t>SXSP</t>
    </r>
  </si>
  <si>
    <r>
      <t xml:space="preserve">Mua VL sử dụng ngay cho </t>
    </r>
    <r>
      <rPr>
        <u/>
        <sz val="11"/>
        <color rgb="FFFF0000"/>
        <rFont val="Calibri"/>
        <family val="2"/>
        <scheme val="minor"/>
      </rPr>
      <t>SXSP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chưa trả tiền cho người bán</t>
    </r>
  </si>
  <si>
    <t>Kết chuyển CP VLTT</t>
  </si>
  <si>
    <t>Kết chuyển CP NCTT</t>
  </si>
  <si>
    <t>Kết chuyển CP SXC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</si>
</sst>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6"/>
      <color indexed="81"/>
      <name val="Tahoma"/>
      <family val="2"/>
    </font>
    <font>
      <u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0" fillId="0" borderId="0" xfId="0" applyBorder="1"/>
    <xf numFmtId="0" fontId="0" fillId="0" borderId="0" xfId="0" applyFill="1"/>
    <xf numFmtId="0" fontId="4" fillId="0" borderId="0" xfId="0" applyFont="1" applyBorder="1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0" borderId="0" xfId="0" applyNumberFormat="1"/>
    <xf numFmtId="14" fontId="0" fillId="3" borderId="1" xfId="0" applyNumberFormat="1" applyFill="1" applyBorder="1" applyAlignment="1">
      <alignment horizontal="center"/>
    </xf>
    <xf numFmtId="0" fontId="5" fillId="0" borderId="0" xfId="0" quotePrefix="1" applyFont="1" applyAlignment="1">
      <alignment horizontal="left" vertical="center" wrapText="1"/>
    </xf>
    <xf numFmtId="0" fontId="6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5" fontId="0" fillId="0" borderId="0" xfId="1" applyNumberFormat="1" applyFont="1"/>
    <xf numFmtId="165" fontId="0" fillId="3" borderId="1" xfId="1" applyNumberFormat="1" applyFont="1" applyFill="1" applyBorder="1" applyAlignment="1">
      <alignment horizontal="center" vertical="center" wrapText="1"/>
    </xf>
    <xf numFmtId="165" fontId="0" fillId="2" borderId="1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 wrapText="1"/>
    </xf>
    <xf numFmtId="0" fontId="12" fillId="0" borderId="0" xfId="0" applyFont="1"/>
    <xf numFmtId="0" fontId="13" fillId="6" borderId="1" xfId="0" applyFont="1" applyFill="1" applyBorder="1" applyAlignment="1">
      <alignment horizontal="center"/>
    </xf>
    <xf numFmtId="0" fontId="12" fillId="0" borderId="1" xfId="0" applyFont="1" applyBorder="1"/>
    <xf numFmtId="0" fontId="12" fillId="0" borderId="6" xfId="0" applyFont="1" applyBorder="1" applyAlignment="1">
      <alignment horizontal="center"/>
    </xf>
    <xf numFmtId="49" fontId="13" fillId="6" borderId="1" xfId="0" applyNumberFormat="1" applyFont="1" applyFill="1" applyBorder="1" applyAlignment="1">
      <alignment horizontal="center"/>
    </xf>
    <xf numFmtId="49" fontId="12" fillId="0" borderId="1" xfId="0" applyNumberFormat="1" applyFont="1" applyBorder="1"/>
    <xf numFmtId="49" fontId="12" fillId="0" borderId="0" xfId="0" applyNumberFormat="1" applyFont="1"/>
    <xf numFmtId="0" fontId="0" fillId="0" borderId="1" xfId="0" applyBorder="1" applyAlignment="1">
      <alignment horizontal="left" vertical="center" wrapText="1"/>
    </xf>
    <xf numFmtId="0" fontId="0" fillId="3" borderId="1" xfId="0" applyFill="1" applyBorder="1"/>
    <xf numFmtId="165" fontId="0" fillId="2" borderId="1" xfId="1" applyNumberFormat="1" applyFont="1" applyFill="1" applyBorder="1"/>
    <xf numFmtId="0" fontId="0" fillId="7" borderId="1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F24A5-17A7-4E9B-89F2-5C2B04228275}">
  <dimension ref="A1:C17"/>
  <sheetViews>
    <sheetView zoomScale="220" zoomScaleNormal="220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C16" sqref="C16:C17"/>
    </sheetView>
  </sheetViews>
  <sheetFormatPr defaultRowHeight="15" x14ac:dyDescent="0.25"/>
  <cols>
    <col min="1" max="1" width="2.5703125" customWidth="1"/>
    <col min="2" max="2" width="3.7109375" customWidth="1"/>
    <col min="3" max="3" width="52.42578125" bestFit="1" customWidth="1"/>
  </cols>
  <sheetData>
    <row r="1" spans="1:3" x14ac:dyDescent="0.25">
      <c r="A1" s="1" t="s">
        <v>0</v>
      </c>
    </row>
    <row r="2" spans="1:3" s="1" customFormat="1" x14ac:dyDescent="0.25">
      <c r="A2" s="2">
        <v>1</v>
      </c>
      <c r="B2" s="2" t="s">
        <v>1</v>
      </c>
      <c r="C2" s="2"/>
    </row>
    <row r="3" spans="1:3" x14ac:dyDescent="0.25">
      <c r="A3" s="3"/>
      <c r="B3" s="3" t="s">
        <v>4</v>
      </c>
      <c r="C3" s="3" t="s">
        <v>2</v>
      </c>
    </row>
    <row r="4" spans="1:3" x14ac:dyDescent="0.25">
      <c r="A4" s="3"/>
      <c r="B4" s="3" t="s">
        <v>5</v>
      </c>
      <c r="C4" s="3" t="s">
        <v>3</v>
      </c>
    </row>
    <row r="5" spans="1:3" x14ac:dyDescent="0.25">
      <c r="A5" s="3"/>
      <c r="B5" s="3" t="s">
        <v>6</v>
      </c>
      <c r="C5" s="3" t="s">
        <v>42</v>
      </c>
    </row>
    <row r="6" spans="1:3" s="1" customFormat="1" x14ac:dyDescent="0.25">
      <c r="A6" s="2">
        <v>2</v>
      </c>
      <c r="B6" s="2" t="s">
        <v>7</v>
      </c>
      <c r="C6" s="2"/>
    </row>
    <row r="7" spans="1:3" x14ac:dyDescent="0.25">
      <c r="A7" s="3"/>
      <c r="B7" s="3" t="s">
        <v>8</v>
      </c>
      <c r="C7" s="3" t="s">
        <v>9</v>
      </c>
    </row>
    <row r="8" spans="1:3" x14ac:dyDescent="0.25">
      <c r="A8" s="3"/>
      <c r="B8" s="3" t="s">
        <v>10</v>
      </c>
      <c r="C8" s="3" t="s">
        <v>11</v>
      </c>
    </row>
    <row r="9" spans="1:3" x14ac:dyDescent="0.25">
      <c r="A9" s="3"/>
      <c r="B9" s="3" t="s">
        <v>12</v>
      </c>
      <c r="C9" s="3" t="s">
        <v>13</v>
      </c>
    </row>
    <row r="10" spans="1:3" s="1" customFormat="1" x14ac:dyDescent="0.25">
      <c r="A10" s="2">
        <v>3</v>
      </c>
      <c r="B10" s="2" t="s">
        <v>14</v>
      </c>
      <c r="C10" s="2"/>
    </row>
    <row r="11" spans="1:3" x14ac:dyDescent="0.25">
      <c r="A11" s="3"/>
      <c r="B11" s="3" t="s">
        <v>15</v>
      </c>
      <c r="C11" s="3" t="s">
        <v>16</v>
      </c>
    </row>
    <row r="12" spans="1:3" x14ac:dyDescent="0.25">
      <c r="A12" s="3"/>
      <c r="B12" s="3" t="s">
        <v>17</v>
      </c>
      <c r="C12" s="3" t="s">
        <v>18</v>
      </c>
    </row>
    <row r="13" spans="1:3" x14ac:dyDescent="0.25">
      <c r="A13" s="3"/>
      <c r="B13" s="3" t="s">
        <v>19</v>
      </c>
      <c r="C13" s="3" t="s">
        <v>27</v>
      </c>
    </row>
    <row r="14" spans="1:3" x14ac:dyDescent="0.25">
      <c r="A14" s="3"/>
      <c r="B14" s="3" t="s">
        <v>20</v>
      </c>
      <c r="C14" s="3" t="s">
        <v>28</v>
      </c>
    </row>
    <row r="15" spans="1:3" x14ac:dyDescent="0.25">
      <c r="A15" s="3"/>
      <c r="B15" s="3" t="s">
        <v>23</v>
      </c>
      <c r="C15" s="3" t="s">
        <v>21</v>
      </c>
    </row>
    <row r="16" spans="1:3" x14ac:dyDescent="0.25">
      <c r="A16" s="3"/>
      <c r="B16" s="4" t="s">
        <v>25</v>
      </c>
      <c r="C16" s="4" t="s">
        <v>22</v>
      </c>
    </row>
    <row r="17" spans="1:3" x14ac:dyDescent="0.25">
      <c r="A17" s="3"/>
      <c r="B17" s="4" t="s">
        <v>26</v>
      </c>
      <c r="C17" s="4" t="s">
        <v>24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398B7-182B-4AAA-8780-E5CE3B9999E9}">
  <dimension ref="A1:G8"/>
  <sheetViews>
    <sheetView topLeftCell="A13" zoomScale="260" zoomScaleNormal="260" workbookViewId="0">
      <selection activeCell="B14" sqref="B14"/>
    </sheetView>
  </sheetViews>
  <sheetFormatPr defaultRowHeight="15" x14ac:dyDescent="0.25"/>
  <cols>
    <col min="1" max="1" width="2.85546875" style="6" customWidth="1"/>
    <col min="2" max="2" width="12.85546875" style="6" bestFit="1" customWidth="1"/>
    <col min="3" max="5" width="9.140625" style="7"/>
    <col min="6" max="16384" width="9.140625" style="6"/>
  </cols>
  <sheetData>
    <row r="1" spans="1:7" x14ac:dyDescent="0.25">
      <c r="A1" s="5" t="s">
        <v>29</v>
      </c>
    </row>
    <row r="2" spans="1:7" x14ac:dyDescent="0.25">
      <c r="A2" s="6">
        <v>1</v>
      </c>
      <c r="B2" s="6" t="s">
        <v>30</v>
      </c>
      <c r="C2" s="8" t="s">
        <v>36</v>
      </c>
    </row>
    <row r="3" spans="1:7" ht="58.5" customHeight="1" x14ac:dyDescent="0.25">
      <c r="A3" s="6">
        <v>2</v>
      </c>
      <c r="B3" s="6" t="s">
        <v>31</v>
      </c>
      <c r="C3" s="20" t="s">
        <v>37</v>
      </c>
      <c r="D3" s="20"/>
      <c r="E3" s="20"/>
      <c r="F3" s="20"/>
      <c r="G3" s="20"/>
    </row>
    <row r="4" spans="1:7" ht="27.75" customHeight="1" x14ac:dyDescent="0.25">
      <c r="C4" s="20" t="s">
        <v>38</v>
      </c>
      <c r="D4" s="20"/>
      <c r="E4" s="20"/>
      <c r="F4" s="20"/>
      <c r="G4" s="20"/>
    </row>
    <row r="5" spans="1:7" x14ac:dyDescent="0.25">
      <c r="A5" s="6">
        <v>3</v>
      </c>
      <c r="B5" s="6" t="s">
        <v>32</v>
      </c>
    </row>
    <row r="6" spans="1:7" ht="27.75" customHeight="1" x14ac:dyDescent="0.25">
      <c r="A6" s="6">
        <v>4</v>
      </c>
      <c r="B6" s="6" t="s">
        <v>33</v>
      </c>
      <c r="C6" s="20" t="s">
        <v>39</v>
      </c>
      <c r="D6" s="20"/>
      <c r="E6" s="20"/>
      <c r="F6" s="20"/>
      <c r="G6" s="20"/>
    </row>
    <row r="7" spans="1:7" x14ac:dyDescent="0.25">
      <c r="A7" s="6">
        <v>5</v>
      </c>
      <c r="B7" s="6" t="s">
        <v>34</v>
      </c>
    </row>
    <row r="8" spans="1:7" x14ac:dyDescent="0.25">
      <c r="A8" s="6">
        <v>6</v>
      </c>
      <c r="B8" s="6" t="s">
        <v>35</v>
      </c>
    </row>
  </sheetData>
  <mergeCells count="3">
    <mergeCell ref="C3:G3"/>
    <mergeCell ref="C4:G4"/>
    <mergeCell ref="C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1CE08-D3A5-468E-AE00-EC70D56D18F3}">
  <sheetPr>
    <tabColor rgb="FFFF0000"/>
  </sheetPr>
  <dimension ref="A1:E9"/>
  <sheetViews>
    <sheetView tabSelected="1" topLeftCell="A2" zoomScale="200" zoomScaleNormal="200" workbookViewId="0">
      <selection activeCell="H6" sqref="H6"/>
    </sheetView>
  </sheetViews>
  <sheetFormatPr defaultRowHeight="15" x14ac:dyDescent="0.25"/>
  <cols>
    <col min="1" max="1" width="3.28515625" customWidth="1"/>
    <col min="2" max="2" width="31" customWidth="1"/>
    <col min="3" max="3" width="4.5703125" customWidth="1"/>
    <col min="4" max="4" width="4.85546875" customWidth="1"/>
    <col min="5" max="5" width="9.140625" style="38"/>
  </cols>
  <sheetData>
    <row r="1" spans="1:5" x14ac:dyDescent="0.25">
      <c r="A1" t="s">
        <v>78</v>
      </c>
      <c r="C1" s="43" t="s">
        <v>79</v>
      </c>
      <c r="D1" s="43"/>
      <c r="E1" s="44" t="s">
        <v>82</v>
      </c>
    </row>
    <row r="2" spans="1:5" x14ac:dyDescent="0.25">
      <c r="A2" s="36" t="s">
        <v>46</v>
      </c>
      <c r="B2" s="36" t="s">
        <v>83</v>
      </c>
      <c r="C2" s="36" t="s">
        <v>80</v>
      </c>
      <c r="D2" s="36" t="s">
        <v>81</v>
      </c>
      <c r="E2" s="44"/>
    </row>
    <row r="3" spans="1:5" x14ac:dyDescent="0.25">
      <c r="A3" s="3">
        <v>1</v>
      </c>
      <c r="B3" s="3" t="s">
        <v>84</v>
      </c>
      <c r="C3" s="53">
        <v>621</v>
      </c>
      <c r="D3" s="3">
        <v>152</v>
      </c>
      <c r="E3" s="54">
        <v>150000</v>
      </c>
    </row>
    <row r="4" spans="1:5" x14ac:dyDescent="0.25">
      <c r="A4" s="3">
        <v>2</v>
      </c>
      <c r="B4" s="3" t="s">
        <v>85</v>
      </c>
      <c r="C4" s="53">
        <v>622</v>
      </c>
      <c r="D4" s="3">
        <v>334</v>
      </c>
      <c r="E4" s="54">
        <v>20000</v>
      </c>
    </row>
    <row r="5" spans="1:5" x14ac:dyDescent="0.25">
      <c r="A5" s="3">
        <v>3</v>
      </c>
      <c r="B5" s="3" t="s">
        <v>94</v>
      </c>
      <c r="C5" s="53">
        <v>627</v>
      </c>
      <c r="D5" s="3">
        <v>214</v>
      </c>
      <c r="E5" s="54">
        <v>10000</v>
      </c>
    </row>
    <row r="6" spans="1:5" ht="30" x14ac:dyDescent="0.25">
      <c r="A6" s="3">
        <v>4</v>
      </c>
      <c r="B6" s="52" t="s">
        <v>95</v>
      </c>
      <c r="C6" s="53">
        <v>621</v>
      </c>
      <c r="D6" s="3">
        <v>331</v>
      </c>
      <c r="E6" s="54">
        <v>50000</v>
      </c>
    </row>
    <row r="7" spans="1:5" x14ac:dyDescent="0.25">
      <c r="A7" s="3">
        <v>5</v>
      </c>
      <c r="B7" s="3" t="s">
        <v>96</v>
      </c>
      <c r="C7" s="3">
        <v>154</v>
      </c>
      <c r="D7" s="55">
        <v>621</v>
      </c>
      <c r="E7" s="41">
        <f>SUMIF($C$3:$C$6,D7,$E$3:$E$6)</f>
        <v>200000</v>
      </c>
    </row>
    <row r="8" spans="1:5" x14ac:dyDescent="0.25">
      <c r="A8" s="3">
        <v>6</v>
      </c>
      <c r="B8" s="3" t="s">
        <v>97</v>
      </c>
      <c r="C8" s="3">
        <v>154</v>
      </c>
      <c r="D8" s="3">
        <v>622</v>
      </c>
      <c r="E8" s="41">
        <f t="shared" ref="E8:E9" si="0">SUMIF($C$3:$C$6,D8,$E$3:$E$6)</f>
        <v>20000</v>
      </c>
    </row>
    <row r="9" spans="1:5" x14ac:dyDescent="0.25">
      <c r="A9" s="3">
        <v>7</v>
      </c>
      <c r="B9" s="3" t="s">
        <v>98</v>
      </c>
      <c r="C9" s="3">
        <v>154</v>
      </c>
      <c r="D9" s="3">
        <v>627</v>
      </c>
      <c r="E9" s="41">
        <f t="shared" si="0"/>
        <v>10000</v>
      </c>
    </row>
  </sheetData>
  <mergeCells count="2">
    <mergeCell ref="C1:D1"/>
    <mergeCell ref="E1:E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ACDAC-5036-46AF-87FA-65CECB3024BB}">
  <dimension ref="A1:C8"/>
  <sheetViews>
    <sheetView zoomScale="170" zoomScaleNormal="170" workbookViewId="0">
      <selection activeCell="C5" sqref="C5"/>
    </sheetView>
  </sheetViews>
  <sheetFormatPr defaultRowHeight="15" x14ac:dyDescent="0.25"/>
  <cols>
    <col min="1" max="1" width="4.85546875" style="45" customWidth="1"/>
    <col min="2" max="2" width="9.140625" style="51"/>
    <col min="3" max="3" width="36.28515625" style="45" customWidth="1"/>
    <col min="4" max="16384" width="9.140625" style="45"/>
  </cols>
  <sheetData>
    <row r="1" spans="1:3" x14ac:dyDescent="0.25">
      <c r="A1" s="48" t="s">
        <v>86</v>
      </c>
      <c r="B1" s="48"/>
      <c r="C1" s="48"/>
    </row>
    <row r="2" spans="1:3" x14ac:dyDescent="0.25">
      <c r="A2" s="46" t="s">
        <v>46</v>
      </c>
      <c r="B2" s="49" t="s">
        <v>87</v>
      </c>
      <c r="C2" s="46" t="s">
        <v>88</v>
      </c>
    </row>
    <row r="3" spans="1:3" x14ac:dyDescent="0.25">
      <c r="A3" s="47"/>
      <c r="B3" s="50" t="s">
        <v>89</v>
      </c>
      <c r="C3" s="47" t="s">
        <v>91</v>
      </c>
    </row>
    <row r="4" spans="1:3" x14ac:dyDescent="0.25">
      <c r="A4" s="47"/>
      <c r="B4" s="50" t="s">
        <v>90</v>
      </c>
      <c r="C4" s="47" t="s">
        <v>92</v>
      </c>
    </row>
    <row r="5" spans="1:3" x14ac:dyDescent="0.25">
      <c r="A5" s="47"/>
      <c r="B5" s="50" t="s">
        <v>93</v>
      </c>
      <c r="C5" s="47"/>
    </row>
    <row r="6" spans="1:3" x14ac:dyDescent="0.25">
      <c r="A6" s="47"/>
      <c r="B6" s="50"/>
      <c r="C6" s="47"/>
    </row>
    <row r="7" spans="1:3" x14ac:dyDescent="0.25">
      <c r="A7" s="47"/>
      <c r="B7" s="50"/>
      <c r="C7" s="47"/>
    </row>
    <row r="8" spans="1:3" x14ac:dyDescent="0.25">
      <c r="A8" s="47"/>
      <c r="B8" s="50"/>
      <c r="C8" s="47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9FE3-D389-4AA4-9249-6A782DF4EA07}">
  <sheetPr>
    <tabColor rgb="FFFFFF00"/>
  </sheetPr>
  <dimension ref="A1:D6"/>
  <sheetViews>
    <sheetView zoomScale="270" zoomScaleNormal="270" workbookViewId="0">
      <selection activeCell="A2" sqref="A2"/>
    </sheetView>
  </sheetViews>
  <sheetFormatPr defaultRowHeight="15" x14ac:dyDescent="0.25"/>
  <cols>
    <col min="1" max="1" width="4.5703125" customWidth="1"/>
    <col min="2" max="2" width="11.7109375" customWidth="1"/>
    <col min="3" max="3" width="2.85546875" customWidth="1"/>
    <col min="4" max="4" width="16.28515625" bestFit="1" customWidth="1"/>
  </cols>
  <sheetData>
    <row r="1" spans="1:4" x14ac:dyDescent="0.25">
      <c r="A1" t="s">
        <v>40</v>
      </c>
    </row>
    <row r="2" spans="1:4" x14ac:dyDescent="0.25">
      <c r="A2" s="9" t="s">
        <v>41</v>
      </c>
      <c r="B2" s="9"/>
    </row>
    <row r="3" spans="1:4" ht="7.5" customHeight="1" x14ac:dyDescent="0.25">
      <c r="A3" s="9"/>
      <c r="B3" s="9"/>
    </row>
    <row r="4" spans="1:4" x14ac:dyDescent="0.25">
      <c r="A4" s="11">
        <v>1</v>
      </c>
      <c r="B4" s="11" t="s">
        <v>1</v>
      </c>
    </row>
    <row r="5" spans="1:4" x14ac:dyDescent="0.25">
      <c r="A5" s="9"/>
      <c r="B5" s="9"/>
    </row>
    <row r="6" spans="1:4" x14ac:dyDescent="0.25">
      <c r="B6" s="10" t="s">
        <v>43</v>
      </c>
      <c r="C6" s="1"/>
      <c r="D6" s="10" t="s">
        <v>44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A86D-9727-4D10-9BBB-73C72549B912}">
  <sheetPr>
    <tabColor rgb="FF00B0F0"/>
  </sheetPr>
  <dimension ref="A1:I21"/>
  <sheetViews>
    <sheetView zoomScale="190" zoomScaleNormal="190" workbookViewId="0">
      <selection activeCell="I7" sqref="I7"/>
    </sheetView>
  </sheetViews>
  <sheetFormatPr defaultRowHeight="15" x14ac:dyDescent="0.25"/>
  <cols>
    <col min="1" max="1" width="3.140625" customWidth="1"/>
    <col min="2" max="2" width="6" customWidth="1"/>
    <col min="3" max="3" width="10.85546875" style="18" bestFit="1" customWidth="1"/>
    <col min="4" max="4" width="10.28515625" customWidth="1"/>
    <col min="5" max="5" width="13.42578125" customWidth="1"/>
    <col min="6" max="6" width="4.5703125" bestFit="1" customWidth="1"/>
    <col min="8" max="8" width="11.5703125" style="38" bestFit="1" customWidth="1"/>
    <col min="9" max="9" width="13.7109375" style="38" customWidth="1"/>
  </cols>
  <sheetData>
    <row r="1" spans="1:9" x14ac:dyDescent="0.25">
      <c r="A1" t="str">
        <f>Ten</f>
        <v>CÔNG TY CP ĐẠI NAM</v>
      </c>
    </row>
    <row r="2" spans="1:9" x14ac:dyDescent="0.25">
      <c r="A2" t="str">
        <f>dc</f>
        <v>Số 1, phố Xốm, Hà Đông, Hà Nội</v>
      </c>
    </row>
    <row r="3" spans="1:9" ht="18.75" x14ac:dyDescent="0.3">
      <c r="A3" s="21" t="s">
        <v>45</v>
      </c>
      <c r="B3" s="21"/>
      <c r="C3" s="21"/>
      <c r="D3" s="21"/>
      <c r="E3" s="21"/>
      <c r="F3" s="21"/>
      <c r="G3" s="21"/>
      <c r="H3" s="21"/>
      <c r="I3" s="21"/>
    </row>
    <row r="4" spans="1:9" s="12" customFormat="1" x14ac:dyDescent="0.25">
      <c r="A4" s="31" t="s">
        <v>46</v>
      </c>
      <c r="B4" s="32" t="s">
        <v>52</v>
      </c>
      <c r="C4" s="32"/>
      <c r="D4" s="33" t="s">
        <v>55</v>
      </c>
      <c r="E4" s="31" t="s">
        <v>47</v>
      </c>
      <c r="F4" s="31" t="s">
        <v>48</v>
      </c>
      <c r="G4" s="34" t="s">
        <v>49</v>
      </c>
      <c r="H4" s="39" t="s">
        <v>50</v>
      </c>
      <c r="I4" s="40" t="s">
        <v>51</v>
      </c>
    </row>
    <row r="5" spans="1:9" s="12" customFormat="1" x14ac:dyDescent="0.25">
      <c r="A5" s="31"/>
      <c r="B5" s="17" t="s">
        <v>53</v>
      </c>
      <c r="C5" s="19" t="s">
        <v>54</v>
      </c>
      <c r="D5" s="33"/>
      <c r="E5" s="31"/>
      <c r="F5" s="31"/>
      <c r="G5" s="34"/>
      <c r="H5" s="39"/>
      <c r="I5" s="40"/>
    </row>
    <row r="6" spans="1:9" x14ac:dyDescent="0.25">
      <c r="A6" s="3">
        <f>IF(B6="","",MAX($A$5:A5)+1)</f>
        <v>1</v>
      </c>
      <c r="B6" s="3" t="s">
        <v>75</v>
      </c>
      <c r="C6" s="35">
        <v>43709</v>
      </c>
      <c r="D6" s="3" t="s">
        <v>71</v>
      </c>
      <c r="E6" s="3" t="str">
        <f>IF($D6="","",VLOOKUP($D6,TH_VT,2,0))</f>
        <v>Áo phông</v>
      </c>
      <c r="F6" s="3" t="str">
        <f>IF($D6="","",VLOOKUP($D6,TH_VT,3,0))</f>
        <v>Cái</v>
      </c>
      <c r="G6" s="3">
        <v>100</v>
      </c>
      <c r="H6" s="41">
        <v>150000</v>
      </c>
      <c r="I6" s="41">
        <f>G6*H6</f>
        <v>15000000</v>
      </c>
    </row>
    <row r="7" spans="1:9" x14ac:dyDescent="0.25">
      <c r="A7" s="3">
        <f>IF(B7="","",MAX($A$5:A6)+1)</f>
        <v>2</v>
      </c>
      <c r="B7" s="3" t="s">
        <v>76</v>
      </c>
      <c r="C7" s="35">
        <v>43719</v>
      </c>
      <c r="D7" s="3" t="s">
        <v>73</v>
      </c>
      <c r="E7" s="3" t="str">
        <f>IF($D7="","",VLOOKUP($D7,TH_VT,2,0))</f>
        <v>Giầy thể thao</v>
      </c>
      <c r="F7" s="3" t="str">
        <f>IF($D7="","",VLOOKUP($D7,TH_VT,3,0))</f>
        <v>Đôi</v>
      </c>
      <c r="G7" s="3">
        <v>50</v>
      </c>
      <c r="H7" s="41">
        <v>200000</v>
      </c>
      <c r="I7" s="41">
        <f t="shared" ref="I7:I20" si="0">G7*H7</f>
        <v>10000000</v>
      </c>
    </row>
    <row r="8" spans="1:9" x14ac:dyDescent="0.25">
      <c r="A8" s="3">
        <f>IF(B8="","",MAX($A$5:A7)+1)</f>
        <v>3</v>
      </c>
      <c r="B8" s="3" t="s">
        <v>77</v>
      </c>
      <c r="C8" s="35">
        <v>43719</v>
      </c>
      <c r="D8" s="3" t="s">
        <v>71</v>
      </c>
      <c r="E8" s="3" t="str">
        <f>IF($D8="","",VLOOKUP($D8,TH_VT,2,0))</f>
        <v>Áo phông</v>
      </c>
      <c r="F8" s="3" t="str">
        <f>IF($D8="","",VLOOKUP($D8,TH_VT,3,0))</f>
        <v>Cái</v>
      </c>
      <c r="G8" s="3">
        <v>50</v>
      </c>
      <c r="H8" s="41">
        <v>150000</v>
      </c>
      <c r="I8" s="41">
        <f t="shared" si="0"/>
        <v>7500000</v>
      </c>
    </row>
    <row r="9" spans="1:9" x14ac:dyDescent="0.25">
      <c r="A9" s="3" t="str">
        <f>IF(B9="","",MAX($A$5:A8)+1)</f>
        <v/>
      </c>
      <c r="B9" s="3"/>
      <c r="C9" s="35"/>
      <c r="D9" s="3"/>
      <c r="E9" s="3" t="str">
        <f>IF($D9="","",VLOOKUP($D9,TH_VT,2,0))</f>
        <v/>
      </c>
      <c r="F9" s="3" t="str">
        <f>IF($D9="","",VLOOKUP($D9,TH_VT,3,0))</f>
        <v/>
      </c>
      <c r="G9" s="3"/>
      <c r="H9" s="41"/>
      <c r="I9" s="41">
        <f t="shared" si="0"/>
        <v>0</v>
      </c>
    </row>
    <row r="10" spans="1:9" x14ac:dyDescent="0.25">
      <c r="A10" s="3" t="str">
        <f>IF(B10="","",MAX($A$5:A9)+1)</f>
        <v/>
      </c>
      <c r="B10" s="3"/>
      <c r="C10" s="35"/>
      <c r="D10" s="3"/>
      <c r="E10" s="3" t="str">
        <f>IF($D10="","",VLOOKUP($D10,TH_VT,2,0))</f>
        <v/>
      </c>
      <c r="F10" s="3" t="str">
        <f>IF($D10="","",VLOOKUP($D10,TH_VT,3,0))</f>
        <v/>
      </c>
      <c r="G10" s="3"/>
      <c r="H10" s="41"/>
      <c r="I10" s="41">
        <f t="shared" si="0"/>
        <v>0</v>
      </c>
    </row>
    <row r="11" spans="1:9" x14ac:dyDescent="0.25">
      <c r="A11" s="3" t="str">
        <f>IF(B11="","",MAX($A$5:A10)+1)</f>
        <v/>
      </c>
      <c r="B11" s="3"/>
      <c r="C11" s="35"/>
      <c r="D11" s="3"/>
      <c r="E11" s="3" t="str">
        <f>IF($D11="","",VLOOKUP($D11,TH_VT,2,0))</f>
        <v/>
      </c>
      <c r="F11" s="3" t="str">
        <f>IF($D11="","",VLOOKUP($D11,TH_VT,3,0))</f>
        <v/>
      </c>
      <c r="G11" s="3"/>
      <c r="H11" s="41"/>
      <c r="I11" s="41">
        <f t="shared" si="0"/>
        <v>0</v>
      </c>
    </row>
    <row r="12" spans="1:9" x14ac:dyDescent="0.25">
      <c r="A12" s="3" t="str">
        <f>IF(B12="","",MAX($A$5:A11)+1)</f>
        <v/>
      </c>
      <c r="B12" s="3"/>
      <c r="C12" s="35"/>
      <c r="D12" s="3"/>
      <c r="E12" s="3" t="str">
        <f>IF($D12="","",VLOOKUP($D12,TH_VT,2,0))</f>
        <v/>
      </c>
      <c r="F12" s="3" t="str">
        <f>IF($D12="","",VLOOKUP($D12,TH_VT,3,0))</f>
        <v/>
      </c>
      <c r="G12" s="3"/>
      <c r="H12" s="41"/>
      <c r="I12" s="41">
        <f t="shared" si="0"/>
        <v>0</v>
      </c>
    </row>
    <row r="13" spans="1:9" x14ac:dyDescent="0.25">
      <c r="A13" s="3" t="str">
        <f>IF(B13="","",MAX($A$5:A12)+1)</f>
        <v/>
      </c>
      <c r="B13" s="3"/>
      <c r="C13" s="35"/>
      <c r="D13" s="3"/>
      <c r="E13" s="3" t="str">
        <f>IF($D13="","",VLOOKUP($D13,TH_VT,2,0))</f>
        <v/>
      </c>
      <c r="F13" s="3" t="str">
        <f>IF($D13="","",VLOOKUP($D13,TH_VT,3,0))</f>
        <v/>
      </c>
      <c r="G13" s="3"/>
      <c r="H13" s="41"/>
      <c r="I13" s="41">
        <f t="shared" si="0"/>
        <v>0</v>
      </c>
    </row>
    <row r="14" spans="1:9" x14ac:dyDescent="0.25">
      <c r="A14" s="3" t="str">
        <f>IF(B14="","",MAX($A$5:A13)+1)</f>
        <v/>
      </c>
      <c r="B14" s="3"/>
      <c r="C14" s="35"/>
      <c r="D14" s="3"/>
      <c r="E14" s="3" t="str">
        <f>IF($D14="","",VLOOKUP($D14,TH_VT,2,0))</f>
        <v/>
      </c>
      <c r="F14" s="3" t="str">
        <f>IF($D14="","",VLOOKUP($D14,TH_VT,3,0))</f>
        <v/>
      </c>
      <c r="G14" s="3"/>
      <c r="H14" s="41"/>
      <c r="I14" s="41">
        <f t="shared" si="0"/>
        <v>0</v>
      </c>
    </row>
    <row r="15" spans="1:9" x14ac:dyDescent="0.25">
      <c r="A15" s="3" t="str">
        <f>IF(B15="","",MAX($A$5:A14)+1)</f>
        <v/>
      </c>
      <c r="B15" s="3"/>
      <c r="C15" s="35"/>
      <c r="D15" s="3"/>
      <c r="E15" s="3" t="str">
        <f>IF($D15="","",VLOOKUP($D15,TH_VT,2,0))</f>
        <v/>
      </c>
      <c r="F15" s="3" t="str">
        <f>IF($D15="","",VLOOKUP($D15,TH_VT,3,0))</f>
        <v/>
      </c>
      <c r="G15" s="3"/>
      <c r="H15" s="41"/>
      <c r="I15" s="41">
        <f t="shared" si="0"/>
        <v>0</v>
      </c>
    </row>
    <row r="16" spans="1:9" x14ac:dyDescent="0.25">
      <c r="A16" s="3" t="str">
        <f>IF(B16="","",MAX($A$5:A15)+1)</f>
        <v/>
      </c>
      <c r="B16" s="3"/>
      <c r="C16" s="35"/>
      <c r="D16" s="3"/>
      <c r="E16" s="3" t="str">
        <f>IF($D16="","",VLOOKUP($D16,TH_VT,2,0))</f>
        <v/>
      </c>
      <c r="F16" s="3" t="str">
        <f>IF($D16="","",VLOOKUP($D16,TH_VT,3,0))</f>
        <v/>
      </c>
      <c r="G16" s="3"/>
      <c r="H16" s="41"/>
      <c r="I16" s="41">
        <f t="shared" si="0"/>
        <v>0</v>
      </c>
    </row>
    <row r="17" spans="1:9" x14ac:dyDescent="0.25">
      <c r="A17" s="3" t="str">
        <f>IF(B17="","",MAX($A$5:A16)+1)</f>
        <v/>
      </c>
      <c r="B17" s="3"/>
      <c r="C17" s="35"/>
      <c r="D17" s="3"/>
      <c r="E17" s="3" t="str">
        <f>IF($D17="","",VLOOKUP($D17,TH_VT,2,0))</f>
        <v/>
      </c>
      <c r="F17" s="3" t="str">
        <f>IF($D17="","",VLOOKUP($D17,TH_VT,3,0))</f>
        <v/>
      </c>
      <c r="G17" s="3"/>
      <c r="H17" s="41"/>
      <c r="I17" s="41">
        <f t="shared" si="0"/>
        <v>0</v>
      </c>
    </row>
    <row r="18" spans="1:9" x14ac:dyDescent="0.25">
      <c r="A18" s="3" t="str">
        <f>IF(B18="","",MAX($A$5:A17)+1)</f>
        <v/>
      </c>
      <c r="B18" s="3"/>
      <c r="C18" s="35"/>
      <c r="D18" s="3"/>
      <c r="E18" s="3" t="str">
        <f>IF($D18="","",VLOOKUP($D18,TH_VT,2,0))</f>
        <v/>
      </c>
      <c r="F18" s="3" t="str">
        <f>IF($D18="","",VLOOKUP($D18,TH_VT,3,0))</f>
        <v/>
      </c>
      <c r="G18" s="3"/>
      <c r="H18" s="41"/>
      <c r="I18" s="41">
        <f t="shared" si="0"/>
        <v>0</v>
      </c>
    </row>
    <row r="19" spans="1:9" x14ac:dyDescent="0.25">
      <c r="A19" s="3" t="str">
        <f>IF(B19="","",MAX($A$5:A18)+1)</f>
        <v/>
      </c>
      <c r="B19" s="3"/>
      <c r="C19" s="35"/>
      <c r="D19" s="3"/>
      <c r="E19" s="3" t="str">
        <f>IF($D19="","",VLOOKUP($D19,TH_VT,2,0))</f>
        <v/>
      </c>
      <c r="F19" s="3" t="str">
        <f>IF($D19="","",VLOOKUP($D19,TH_VT,3,0))</f>
        <v/>
      </c>
      <c r="G19" s="3"/>
      <c r="H19" s="41"/>
      <c r="I19" s="41">
        <f t="shared" si="0"/>
        <v>0</v>
      </c>
    </row>
    <row r="20" spans="1:9" x14ac:dyDescent="0.25">
      <c r="A20" s="3" t="str">
        <f>IF(B20="","",MAX($A$5:A19)+1)</f>
        <v/>
      </c>
      <c r="B20" s="3"/>
      <c r="C20" s="35"/>
      <c r="D20" s="3"/>
      <c r="E20" s="3" t="str">
        <f>IF($D20="","",VLOOKUP($D20,TH_VT,2,0))</f>
        <v/>
      </c>
      <c r="F20" s="3" t="str">
        <f>IF($D20="","",VLOOKUP($D20,TH_VT,3,0))</f>
        <v/>
      </c>
      <c r="G20" s="3"/>
      <c r="H20" s="41"/>
      <c r="I20" s="41">
        <f t="shared" si="0"/>
        <v>0</v>
      </c>
    </row>
    <row r="21" spans="1:9" s="15" customFormat="1" x14ac:dyDescent="0.25">
      <c r="A21" s="36"/>
      <c r="B21" s="36"/>
      <c r="C21" s="37"/>
      <c r="D21" s="36"/>
      <c r="E21" s="36" t="s">
        <v>70</v>
      </c>
      <c r="F21" s="36"/>
      <c r="G21" s="36"/>
      <c r="H21" s="42"/>
      <c r="I21" s="42"/>
    </row>
  </sheetData>
  <mergeCells count="9">
    <mergeCell ref="H4:H5"/>
    <mergeCell ref="I4:I5"/>
    <mergeCell ref="A3:I3"/>
    <mergeCell ref="B4:C4"/>
    <mergeCell ref="A4:A5"/>
    <mergeCell ref="D4:D5"/>
    <mergeCell ref="E4:E5"/>
    <mergeCell ref="F4:F5"/>
    <mergeCell ref="G4:G5"/>
  </mergeCells>
  <phoneticPr fontId="3" type="noConversion"/>
  <dataValidations count="1">
    <dataValidation type="list" allowBlank="1" showInputMessage="1" showErrorMessage="1" sqref="D6:D20" xr:uid="{DF79099B-2099-42BE-BF69-B71C26BB67E0}">
      <formula1>Ma_VT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8FA3D-8D9C-459D-98B4-E63330110126}">
  <sheetPr>
    <tabColor theme="9" tint="0.39997558519241921"/>
  </sheetPr>
  <dimension ref="A1:L12"/>
  <sheetViews>
    <sheetView topLeftCell="A3" zoomScale="170" zoomScaleNormal="170" workbookViewId="0">
      <selection activeCell="H7" sqref="H7"/>
    </sheetView>
  </sheetViews>
  <sheetFormatPr defaultRowHeight="15" x14ac:dyDescent="0.25"/>
  <cols>
    <col min="1" max="1" width="3.28515625" customWidth="1"/>
    <col min="2" max="2" width="9.5703125" customWidth="1"/>
    <col min="3" max="3" width="12.42578125" customWidth="1"/>
    <col min="4" max="4" width="5.85546875" bestFit="1" customWidth="1"/>
    <col min="5" max="5" width="7.5703125" customWidth="1"/>
    <col min="6" max="6" width="8" customWidth="1"/>
    <col min="7" max="7" width="7.140625" customWidth="1"/>
    <col min="9" max="9" width="7.28515625" customWidth="1"/>
    <col min="11" max="11" width="7.42578125" customWidth="1"/>
  </cols>
  <sheetData>
    <row r="1" spans="1:12" x14ac:dyDescent="0.25">
      <c r="A1" s="1" t="str">
        <f>Ten</f>
        <v>CÔNG TY CP ĐẠI NAM</v>
      </c>
    </row>
    <row r="2" spans="1:12" x14ac:dyDescent="0.25">
      <c r="A2" s="1" t="str">
        <f>dc</f>
        <v>Số 1, phố Xốm, Hà Đông, Hà Nội</v>
      </c>
    </row>
    <row r="3" spans="1:12" ht="18.75" x14ac:dyDescent="0.3">
      <c r="A3" s="24" t="s">
        <v>56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8.75" x14ac:dyDescent="0.3">
      <c r="A4" s="24" t="s">
        <v>62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x14ac:dyDescent="0.25">
      <c r="A5" s="25" t="s">
        <v>46</v>
      </c>
      <c r="B5" s="27" t="s">
        <v>57</v>
      </c>
      <c r="C5" s="27" t="s">
        <v>47</v>
      </c>
      <c r="D5" s="27" t="s">
        <v>48</v>
      </c>
      <c r="E5" s="29" t="s">
        <v>58</v>
      </c>
      <c r="F5" s="30"/>
      <c r="G5" s="22" t="s">
        <v>59</v>
      </c>
      <c r="H5" s="23"/>
      <c r="I5" s="22" t="s">
        <v>60</v>
      </c>
      <c r="J5" s="23"/>
      <c r="K5" s="22" t="s">
        <v>61</v>
      </c>
      <c r="L5" s="23"/>
    </row>
    <row r="6" spans="1:12" ht="30" x14ac:dyDescent="0.25">
      <c r="A6" s="26"/>
      <c r="B6" s="28"/>
      <c r="C6" s="28"/>
      <c r="D6" s="28"/>
      <c r="E6" s="13" t="s">
        <v>49</v>
      </c>
      <c r="F6" s="13" t="s">
        <v>51</v>
      </c>
      <c r="G6" s="14" t="s">
        <v>49</v>
      </c>
      <c r="H6" s="14" t="s">
        <v>51</v>
      </c>
      <c r="I6" s="14" t="s">
        <v>49</v>
      </c>
      <c r="J6" s="14" t="s">
        <v>51</v>
      </c>
      <c r="K6" s="14" t="s">
        <v>49</v>
      </c>
      <c r="L6" s="14" t="s">
        <v>51</v>
      </c>
    </row>
    <row r="7" spans="1:12" x14ac:dyDescent="0.25">
      <c r="A7" s="3">
        <f>IF(B7="","",MAX($A$6:A6)+1)</f>
        <v>1</v>
      </c>
      <c r="B7" s="3" t="s">
        <v>71</v>
      </c>
      <c r="C7" s="3" t="s">
        <v>63</v>
      </c>
      <c r="D7" s="3" t="s">
        <v>64</v>
      </c>
      <c r="E7" s="3"/>
      <c r="F7" s="3"/>
      <c r="G7" s="3"/>
      <c r="H7" s="3"/>
      <c r="I7" s="3"/>
      <c r="J7" s="3"/>
      <c r="K7" s="3"/>
      <c r="L7" s="3"/>
    </row>
    <row r="8" spans="1:12" x14ac:dyDescent="0.25">
      <c r="A8" s="3">
        <f>IF(B8="","",MAX($A$6:A7)+1)</f>
        <v>2</v>
      </c>
      <c r="B8" s="3" t="s">
        <v>72</v>
      </c>
      <c r="C8" s="3" t="s">
        <v>65</v>
      </c>
      <c r="D8" s="3" t="s">
        <v>66</v>
      </c>
      <c r="E8" s="3"/>
      <c r="F8" s="3"/>
      <c r="G8" s="3"/>
      <c r="H8" s="3"/>
      <c r="I8" s="3"/>
      <c r="J8" s="3"/>
      <c r="K8" s="3"/>
      <c r="L8" s="3"/>
    </row>
    <row r="9" spans="1:12" x14ac:dyDescent="0.25">
      <c r="A9" s="3">
        <f>IF(B9="","",MAX($A$6:A8)+1)</f>
        <v>3</v>
      </c>
      <c r="B9" s="3" t="s">
        <v>73</v>
      </c>
      <c r="C9" s="3" t="s">
        <v>67</v>
      </c>
      <c r="D9" s="3" t="s">
        <v>66</v>
      </c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 t="str">
        <f>IF(B10="","",MAX($A$6:A9)+1)</f>
        <v/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>
        <f>IF(B11="","",MAX($A$6:A10)+1)</f>
        <v>4</v>
      </c>
      <c r="B11" s="3" t="s">
        <v>74</v>
      </c>
      <c r="C11" s="3" t="s">
        <v>68</v>
      </c>
      <c r="D11" s="3" t="s">
        <v>69</v>
      </c>
      <c r="E11" s="3"/>
      <c r="F11" s="3"/>
      <c r="G11" s="3"/>
      <c r="H11" s="3"/>
      <c r="I11" s="3"/>
      <c r="J11" s="3"/>
      <c r="K11" s="3"/>
      <c r="L11" s="3"/>
    </row>
    <row r="12" spans="1:12" s="15" customFormat="1" x14ac:dyDescent="0.25">
      <c r="A12" s="16"/>
      <c r="B12" s="16"/>
      <c r="C12" s="16" t="s">
        <v>70</v>
      </c>
      <c r="D12" s="16"/>
      <c r="E12" s="16"/>
      <c r="F12" s="16"/>
      <c r="G12" s="16"/>
      <c r="H12" s="16"/>
      <c r="I12" s="16"/>
      <c r="J12" s="16"/>
      <c r="K12" s="16"/>
      <c r="L12" s="16"/>
    </row>
  </sheetData>
  <mergeCells count="10">
    <mergeCell ref="I5:J5"/>
    <mergeCell ref="K5:L5"/>
    <mergeCell ref="A3:L3"/>
    <mergeCell ref="A4:L4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Noi dung</vt:lpstr>
      <vt:lpstr>Kien thuc can co</vt:lpstr>
      <vt:lpstr>Nhap</vt:lpstr>
      <vt:lpstr>TK_TT200</vt:lpstr>
      <vt:lpstr>QLHTK</vt:lpstr>
      <vt:lpstr>N_X</vt:lpstr>
      <vt:lpstr>N_X_T</vt:lpstr>
      <vt:lpstr>dc</vt:lpstr>
      <vt:lpstr>Ma_VT</vt:lpstr>
      <vt:lpstr>Ten</vt:lpstr>
      <vt:lpstr>TH_VT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The Anh</dc:creator>
  <cp:lastModifiedBy>Le The Anh</cp:lastModifiedBy>
  <dcterms:created xsi:type="dcterms:W3CDTF">2019-08-28T09:18:48Z</dcterms:created>
  <dcterms:modified xsi:type="dcterms:W3CDTF">2019-09-11T09:46:18Z</dcterms:modified>
</cp:coreProperties>
</file>